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ads3\Fayette\Users\kkleiber\Desktop Files\Transparency Postings\Utility Consumption\2020\"/>
    </mc:Choice>
  </mc:AlternateContent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aug" sheetId="22" r:id="rId8"/>
  </sheets>
  <definedNames>
    <definedName name="_xlnm.Print_Titles" localSheetId="7">aug!$1:$4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H96" i="22" l="1"/>
  <c r="D43" i="22" l="1"/>
  <c r="D45" i="22" l="1"/>
  <c r="E96" i="22" l="1"/>
  <c r="D17" i="22" l="1"/>
  <c r="D7" i="22" l="1"/>
  <c r="E83" i="22" l="1"/>
  <c r="D77" i="22" l="1"/>
  <c r="D19" i="22" l="1"/>
  <c r="D87" i="22" l="1"/>
  <c r="D27" i="22" l="1"/>
  <c r="D31" i="22" l="1"/>
  <c r="D91" i="22" l="1"/>
  <c r="F107" i="22" l="1"/>
  <c r="D54" i="22"/>
  <c r="D52" i="22"/>
  <c r="D50" i="22"/>
  <c r="D55" i="22" l="1"/>
  <c r="D41" i="22"/>
  <c r="D39" i="22"/>
  <c r="D37" i="22"/>
  <c r="D35" i="22"/>
  <c r="D33" i="22"/>
  <c r="D29" i="22"/>
  <c r="D25" i="22"/>
  <c r="D23" i="22"/>
  <c r="D21" i="22"/>
  <c r="D15" i="22"/>
  <c r="D13" i="22"/>
  <c r="D11" i="22"/>
  <c r="D9" i="22"/>
  <c r="D46" i="22" l="1"/>
  <c r="D89" i="22"/>
  <c r="E92" i="22" l="1"/>
  <c r="O14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<sst xmlns="http://schemas.openxmlformats.org/spreadsheetml/2006/main" count="1625" uniqueCount="144">
  <si>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</si>
  <si>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</si>
  <si>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</si>
  <si>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</si>
  <si>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</si>
  <si>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</si>
  <si>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</si>
  <si>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</si>
  <si>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</si>
  <si>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</si>
  <si>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</si>
  <si>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</si>
  <si>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</si>
  <si>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</si>
  <si>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</si>
  <si>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</si>
  <si>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</si>
  <si>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</si>
  <si>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</si>
  <si>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</si>
  <si>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</si>
  <si>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</si>
  <si>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</si>
  <si>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</si>
  <si>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</si>
  <si>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</si>
  <si>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</si>
  <si>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</si>
  <si>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</si>
  <si>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</si>
  <si>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</si>
  <si>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</si>
  <si>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</si>
  <si>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</si>
  <si>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</si>
  <si>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</si>
  <si>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</si>
  <si>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</si>
  <si>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</si>
  <si>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</si>
  <si>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</si>
  <si>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</si>
  <si>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</si>
  <si>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</si>
  <si>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</si>
  <si>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</si>
  <si>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</si>
  <si>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</si>
  <si>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</si>
  <si>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</si>
  <si>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</si>
  <si>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</si>
  <si>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</si>
  <si>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</si>
  <si>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</si>
  <si>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</si>
  <si>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</si>
  <si>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</si>
  <si>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</si>
  <si>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</si>
  <si>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</si>
  <si>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</si>
  <si>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</si>
  <si>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</si>
  <si>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</si>
  <si>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</si>
  <si>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</si>
  <si>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</si>
  <si>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</si>
  <si>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</si>
  <si>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</si>
  <si>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</si>
  <si>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</si>
  <si>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</si>
  <si>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</si>
  <si>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</si>
  <si>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</si>
  <si>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</si>
  <si>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</si>
  <si>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</si>
  <si>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</si>
  <si>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</si>
  <si>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</si>
  <si>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</si>
  <si>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</si>
  <si>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</si>
  <si>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</si>
  <si>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</si>
  <si>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</si>
  <si>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</si>
  <si>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</si>
  <si>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</si>
  <si>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</si>
  <si>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</si>
  <si>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</si>
  <si>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</si>
  <si>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</si>
  <si>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</si>
  <si>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</si>
  <si>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</si>
  <si>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</si>
  <si>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</si>
  <si>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</si>
  <si>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</si>
  <si>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</si>
  <si>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</si>
  <si>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</si>
  <si>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</si>
  <si>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</si>
  <si>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</si>
  <si>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</si>
  <si>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</si>
  <si>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</si>
  <si>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</si>
  <si>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</si>
  <si>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</si>
  <si>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</si>
  <si>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</si>
  <si>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</si>
  <si>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</si>
  <si>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</si>
  <si>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</si>
  <si>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</si>
  <si>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</si>
  <si>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</si>
  <si>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</si>
  <si>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</si>
  <si>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EMS-LG</t>
  </si>
  <si>
    <t>FAY. CO. EMS-MOBILE</t>
  </si>
  <si>
    <t>FAY. CO. OLD JAIL</t>
  </si>
  <si>
    <t>.</t>
  </si>
  <si>
    <t>`</t>
  </si>
  <si>
    <t>NEW EMS BUILDING</t>
  </si>
  <si>
    <t>FAY. CO. NEW EMS BLDG.</t>
  </si>
  <si>
    <t xml:space="preserve"> x</t>
  </si>
  <si>
    <t>6/16/20-7/20/20</t>
  </si>
  <si>
    <t>6/15/20-7/15/20</t>
  </si>
  <si>
    <t>6/12/2020-7/14/2020</t>
  </si>
  <si>
    <t>FAYETTE COUNTY, TEXAS UTILITIES -  PAID AUGUST, 2020</t>
  </si>
  <si>
    <t>6/18/20-7/20/20</t>
  </si>
  <si>
    <t>6/23/20-7/24/20</t>
  </si>
  <si>
    <t>6/30/20-7/30/20</t>
  </si>
  <si>
    <t>7/7/20/8/5/2020</t>
  </si>
  <si>
    <t>7/02/20-8/03/20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</si>
</sst>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right"/>
    </xf>
    <xf numFmtId="14" fontId="10" fillId="0" borderId="0" xfId="0" applyNumberFormat="1" applyFont="1" applyFill="1"/>
    <xf numFmtId="43" fontId="13" fillId="0" borderId="0" xfId="1" applyFont="1" applyFill="1" applyAlignment="1"/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1" fillId="0" borderId="0" xfId="0" applyNumberFormat="1" applyFont="1" applyFill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0"/>
  <sheetViews>
    <sheetView tabSelected="1" zoomScaleNormal="100" workbookViewId="0">
      <pane ySplit="4" topLeftCell="A34" activePane="bottomLeft" state="frozen"/>
      <selection pane="bottomLeft" activeCell="W39" sqref="W39"/>
    </sheetView>
  </sheetViews>
  <sheetFormatPr defaultColWidth="9.28515625" defaultRowHeight="12" x14ac:dyDescent="0.2"/>
  <cols>
    <col min="1" max="1" width="7" style="67" customWidth="1"/>
    <col min="2" max="2" width="11.42578125" style="67" customWidth="1"/>
    <col min="3" max="3" width="14.5703125" style="67" customWidth="1"/>
    <col min="4" max="4" width="19.42578125" style="67" customWidth="1"/>
    <col min="5" max="5" width="9.85546875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7.2851562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3" width="7.5703125" style="67" customWidth="1"/>
    <col min="14" max="14" width="7.1406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9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9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9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9" x14ac:dyDescent="0.2">
      <c r="A6" s="67" t="s">
        <v>1</v>
      </c>
      <c r="C6" s="114" t="s">
        <v>137</v>
      </c>
      <c r="D6" s="67" t="s">
        <v>6</v>
      </c>
      <c r="E6" s="79">
        <v>1</v>
      </c>
      <c r="F6" s="79">
        <v>128.19</v>
      </c>
      <c r="G6" s="79">
        <v>4907</v>
      </c>
      <c r="H6" s="80">
        <v>529.24</v>
      </c>
      <c r="I6" s="81">
        <v>0</v>
      </c>
      <c r="J6" s="79">
        <v>13.03</v>
      </c>
      <c r="K6" s="82">
        <v>173.65</v>
      </c>
      <c r="L6" s="81" t="s">
        <v>8</v>
      </c>
      <c r="M6" s="81">
        <v>0</v>
      </c>
      <c r="N6" s="79">
        <v>6.76</v>
      </c>
    </row>
    <row r="7" spans="1:19" x14ac:dyDescent="0.2">
      <c r="C7" s="83"/>
      <c r="D7" s="115">
        <f>SUM(F6,H6,J6,K6,N6)</f>
        <v>850.87</v>
      </c>
      <c r="F7" s="79"/>
      <c r="G7" s="79"/>
      <c r="H7" s="79"/>
      <c r="I7" s="79"/>
      <c r="J7" s="79"/>
      <c r="K7" s="79"/>
      <c r="L7" s="79"/>
      <c r="M7" s="79"/>
      <c r="N7" s="79"/>
    </row>
    <row r="8" spans="1:19" x14ac:dyDescent="0.2">
      <c r="A8" s="67" t="s">
        <v>1</v>
      </c>
      <c r="C8" s="114" t="s">
        <v>137</v>
      </c>
      <c r="D8" s="67" t="s">
        <v>6</v>
      </c>
      <c r="E8" s="79">
        <v>0</v>
      </c>
      <c r="F8" s="80">
        <v>27.45</v>
      </c>
      <c r="G8" s="79">
        <v>395</v>
      </c>
      <c r="H8" s="79">
        <v>62.35</v>
      </c>
      <c r="I8" s="81">
        <v>0</v>
      </c>
      <c r="J8" s="79">
        <v>13.03</v>
      </c>
      <c r="K8" s="79">
        <v>0</v>
      </c>
      <c r="L8" s="81">
        <v>0</v>
      </c>
      <c r="M8" s="81">
        <v>0</v>
      </c>
      <c r="N8" s="81">
        <v>0</v>
      </c>
    </row>
    <row r="9" spans="1:19" x14ac:dyDescent="0.2">
      <c r="C9" s="83" t="s">
        <v>20</v>
      </c>
      <c r="D9" s="113">
        <f>SUM(F8,H8,J8,K8,M8,N8)</f>
        <v>102.83</v>
      </c>
      <c r="F9" s="79"/>
      <c r="G9" s="79"/>
      <c r="H9" s="82"/>
      <c r="I9" s="79"/>
      <c r="J9" s="79"/>
      <c r="K9" s="79"/>
      <c r="L9" s="79"/>
      <c r="M9" s="79"/>
      <c r="N9" s="79"/>
    </row>
    <row r="10" spans="1:19" x14ac:dyDescent="0.2">
      <c r="A10" s="67" t="s">
        <v>27</v>
      </c>
      <c r="C10" s="114" t="s">
        <v>137</v>
      </c>
      <c r="D10" s="67" t="s">
        <v>6</v>
      </c>
      <c r="E10" s="81">
        <v>0</v>
      </c>
      <c r="F10" s="81">
        <v>0</v>
      </c>
      <c r="G10" s="79">
        <v>782</v>
      </c>
      <c r="H10" s="82">
        <v>97.16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9" x14ac:dyDescent="0.2">
      <c r="C11" s="83" t="s">
        <v>20</v>
      </c>
      <c r="D11" s="113">
        <f>SUM(F10,H10,J10,K10,M10,N10)</f>
        <v>97.16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9" x14ac:dyDescent="0.2">
      <c r="A12" s="67" t="s">
        <v>27</v>
      </c>
      <c r="C12" s="114" t="s">
        <v>137</v>
      </c>
      <c r="D12" s="67" t="s">
        <v>6</v>
      </c>
      <c r="E12" s="81">
        <v>0</v>
      </c>
      <c r="F12" s="81">
        <v>0</v>
      </c>
      <c r="G12" s="79">
        <v>1833</v>
      </c>
      <c r="H12" s="82">
        <v>182.05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9" x14ac:dyDescent="0.2">
      <c r="C13" s="83" t="s">
        <v>20</v>
      </c>
      <c r="D13" s="113">
        <f>SUM(F12,H12,J12,K12,M12,N12)</f>
        <v>182.05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9" x14ac:dyDescent="0.2">
      <c r="A14" s="67" t="s">
        <v>28</v>
      </c>
      <c r="C14" s="114" t="s">
        <v>137</v>
      </c>
      <c r="D14" s="67" t="s">
        <v>6</v>
      </c>
      <c r="E14" s="79">
        <v>4</v>
      </c>
      <c r="F14" s="82">
        <v>32.11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/>
      <c r="O14" s="84">
        <f>SUM(G14:K14)</f>
        <v>0</v>
      </c>
    </row>
    <row r="15" spans="1:19" ht="15" x14ac:dyDescent="0.25">
      <c r="C15" s="83" t="s">
        <v>20</v>
      </c>
      <c r="D15" s="113">
        <f>SUM(F14,H14,J14,K14,M14,N14)</f>
        <v>32.11</v>
      </c>
      <c r="F15" s="79"/>
      <c r="G15" s="79"/>
      <c r="H15" s="79"/>
      <c r="I15" s="79"/>
      <c r="J15" s="79"/>
      <c r="K15" s="79"/>
      <c r="L15" s="79"/>
      <c r="M15" s="79"/>
      <c r="N15" s="79"/>
      <c r="S15" s="85"/>
    </row>
    <row r="16" spans="1:19" ht="15" x14ac:dyDescent="0.25">
      <c r="A16" s="67" t="s">
        <v>132</v>
      </c>
      <c r="C16" s="114" t="s">
        <v>137</v>
      </c>
      <c r="D16" s="67" t="s">
        <v>6</v>
      </c>
      <c r="E16" s="79">
        <v>4</v>
      </c>
      <c r="F16" s="80">
        <v>54.97</v>
      </c>
      <c r="G16" s="79">
        <v>109056</v>
      </c>
      <c r="H16" s="80">
        <v>958.45</v>
      </c>
      <c r="I16" s="79"/>
      <c r="J16" s="80">
        <v>0</v>
      </c>
      <c r="K16" s="80">
        <v>151.71</v>
      </c>
      <c r="L16" s="81">
        <v>0</v>
      </c>
      <c r="M16" s="81">
        <v>0</v>
      </c>
      <c r="N16" s="81">
        <v>0</v>
      </c>
      <c r="S16" s="85"/>
    </row>
    <row r="17" spans="1:19" ht="15" x14ac:dyDescent="0.25">
      <c r="C17" s="83" t="s">
        <v>20</v>
      </c>
      <c r="D17" s="113">
        <f>SUM(F16,H16,I16,J16,K16,L16,M16,N16,)</f>
        <v>1165.1300000000001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137</v>
      </c>
      <c r="D18" s="67" t="s">
        <v>6</v>
      </c>
      <c r="E18" s="79">
        <v>53</v>
      </c>
      <c r="F18" s="79">
        <v>347.99</v>
      </c>
      <c r="G18" s="79">
        <v>36680</v>
      </c>
      <c r="H18" s="79">
        <v>2769.92</v>
      </c>
      <c r="I18" s="81" t="s">
        <v>131</v>
      </c>
      <c r="J18" s="79">
        <v>120.03</v>
      </c>
      <c r="K18" s="79">
        <v>292.70999999999998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16">
        <f>SUM(F18,H18,J18,K18,M18,N18)</f>
        <v>3530.65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137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3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72</v>
      </c>
      <c r="C22" s="114" t="s">
        <v>137</v>
      </c>
      <c r="D22" s="67" t="s">
        <v>6</v>
      </c>
      <c r="E22" s="79">
        <v>3</v>
      </c>
      <c r="F22" s="79">
        <v>29.78</v>
      </c>
      <c r="G22" s="79">
        <v>761</v>
      </c>
      <c r="H22" s="80">
        <v>95.46</v>
      </c>
      <c r="I22" s="81">
        <v>0</v>
      </c>
      <c r="J22" s="82">
        <v>13.03</v>
      </c>
      <c r="K22" s="80">
        <v>54.43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3">
        <f>SUM(F22,H22,J22,K22,M22,N22)</f>
        <v>192.7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31</v>
      </c>
      <c r="C24" s="114" t="s">
        <v>137</v>
      </c>
      <c r="D24" s="67" t="s">
        <v>6</v>
      </c>
      <c r="E24" s="79">
        <v>0</v>
      </c>
      <c r="F24" s="80">
        <v>27.45</v>
      </c>
      <c r="G24" s="79">
        <v>1080</v>
      </c>
      <c r="H24" s="80">
        <v>121.23</v>
      </c>
      <c r="I24" s="81">
        <v>0</v>
      </c>
      <c r="J24" s="79">
        <v>13.03</v>
      </c>
      <c r="K24" s="80">
        <v>54.43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3">
        <f>SUM(F24,H24,J24,K24,M24,N24)</f>
        <v>216.14000000000001</v>
      </c>
      <c r="F25" s="79"/>
      <c r="G25" s="79"/>
      <c r="H25" s="79"/>
      <c r="I25" s="79"/>
      <c r="J25" s="79"/>
      <c r="K25" s="80"/>
      <c r="L25" s="79"/>
      <c r="M25" s="79"/>
      <c r="N25" s="79"/>
    </row>
    <row r="26" spans="1:19" x14ac:dyDescent="0.2">
      <c r="A26" s="67" t="s">
        <v>32</v>
      </c>
      <c r="C26" s="114" t="s">
        <v>137</v>
      </c>
      <c r="D26" s="67" t="s">
        <v>6</v>
      </c>
      <c r="E26" s="79">
        <v>0</v>
      </c>
      <c r="F26" s="80">
        <v>0</v>
      </c>
      <c r="G26" s="79">
        <v>2325</v>
      </c>
      <c r="H26" s="82">
        <v>221.79</v>
      </c>
      <c r="I26" s="81">
        <v>0</v>
      </c>
      <c r="J26" s="79">
        <v>13.03</v>
      </c>
      <c r="K26" s="79" t="s">
        <v>8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13">
        <f>SUM(F26,H26,J26,K26)</f>
        <v>234.82</v>
      </c>
      <c r="F27" s="80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36</v>
      </c>
      <c r="C28" s="114" t="s">
        <v>137</v>
      </c>
      <c r="D28" s="67" t="s">
        <v>6</v>
      </c>
      <c r="E28" s="79">
        <v>111</v>
      </c>
      <c r="F28" s="80">
        <v>384.96</v>
      </c>
      <c r="G28" s="79">
        <v>35625</v>
      </c>
      <c r="H28" s="80">
        <v>2910.51</v>
      </c>
      <c r="I28" s="81" t="s">
        <v>8</v>
      </c>
      <c r="J28" s="79">
        <v>244.15</v>
      </c>
      <c r="K28" s="79">
        <v>73.17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6">
        <f>SUM(F28,H28,J28,K28,M28,N28)</f>
        <v>3612.7900000000004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129</v>
      </c>
      <c r="C30" s="114" t="s">
        <v>137</v>
      </c>
      <c r="D30" s="67" t="s">
        <v>6</v>
      </c>
      <c r="E30" s="79">
        <v>1</v>
      </c>
      <c r="F30" s="80">
        <v>27.45</v>
      </c>
      <c r="G30" s="79">
        <v>3288</v>
      </c>
      <c r="H30" s="80">
        <v>315.94</v>
      </c>
      <c r="I30" s="81">
        <v>0</v>
      </c>
      <c r="J30" s="79">
        <v>13.03</v>
      </c>
      <c r="K30" s="79">
        <v>35.69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6">
        <f>SUM(F30,H30,J30,K30)</f>
        <v>392.10999999999996</v>
      </c>
      <c r="F31" s="79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137</v>
      </c>
      <c r="D32" s="67" t="s">
        <v>6</v>
      </c>
      <c r="E32" s="79">
        <v>1</v>
      </c>
      <c r="F32" s="80">
        <v>27.45</v>
      </c>
      <c r="G32" s="79">
        <v>5000</v>
      </c>
      <c r="H32" s="79">
        <v>437.85</v>
      </c>
      <c r="I32" s="81">
        <v>0</v>
      </c>
      <c r="J32" s="79">
        <v>13.03</v>
      </c>
      <c r="K32" s="82">
        <v>111.04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3">
        <f>SUM(F32,H32,J32,K32,M32,N32)</f>
        <v>596.13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137</v>
      </c>
      <c r="D34" s="67" t="s">
        <v>6</v>
      </c>
      <c r="E34" s="79">
        <v>0</v>
      </c>
      <c r="F34" s="80">
        <v>27.45</v>
      </c>
      <c r="G34" s="79">
        <v>131</v>
      </c>
      <c r="H34" s="79">
        <v>32.479999999999997</v>
      </c>
      <c r="I34" s="81">
        <v>0</v>
      </c>
      <c r="J34" s="79">
        <v>13.03</v>
      </c>
      <c r="K34" s="79">
        <v>35.69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3">
        <f>SUM(F34,H34,J34,K34,M34,N34)</f>
        <v>108.64999999999999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137</v>
      </c>
      <c r="D36" s="67" t="s">
        <v>6</v>
      </c>
      <c r="E36" s="86">
        <v>0</v>
      </c>
      <c r="F36" s="80">
        <v>27.45</v>
      </c>
      <c r="G36" s="79">
        <v>16</v>
      </c>
      <c r="H36" s="79">
        <v>18.010000000000002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3">
        <f>SUM(F36,H36,J36,K36,M36,N36)</f>
        <v>45.46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137</v>
      </c>
      <c r="D38" s="67" t="s">
        <v>6</v>
      </c>
      <c r="E38" s="79">
        <v>2</v>
      </c>
      <c r="F38" s="80">
        <v>27.45</v>
      </c>
      <c r="G38" s="79">
        <v>3800</v>
      </c>
      <c r="H38" s="80">
        <v>340.93</v>
      </c>
      <c r="I38" s="81">
        <v>0</v>
      </c>
      <c r="J38" s="82">
        <v>13.03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3">
        <f>SUM(F38,H38,J38)</f>
        <v>381.40999999999997</v>
      </c>
      <c r="E39" s="67" t="s">
        <v>130</v>
      </c>
      <c r="F39" s="80"/>
      <c r="G39" s="79"/>
      <c r="H39" s="79"/>
      <c r="I39" s="79"/>
      <c r="J39" s="79" t="s">
        <v>130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137</v>
      </c>
      <c r="D40" s="67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144.97999999999999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3">
        <f>SUM(F40,H40,J40,K40,M40,N40)</f>
        <v>144.97999999999999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137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13.03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3">
        <f>J42</f>
        <v>13.03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137</v>
      </c>
      <c r="D44" s="67" t="s">
        <v>6</v>
      </c>
      <c r="E44" s="81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13.03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3">
        <f>J44</f>
        <v>13.03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SUM(D7,D9,D11,D13,D15,D17,D19,D21,D23,D25,D29,D27,D31,D33,D35,D37,D39,D41,D43,D45)</f>
        <v>11987.05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136</v>
      </c>
      <c r="D49" s="67" t="s">
        <v>17</v>
      </c>
      <c r="E49" s="79">
        <v>121</v>
      </c>
      <c r="F49" s="80">
        <v>53.66</v>
      </c>
      <c r="G49" s="79">
        <v>2344</v>
      </c>
      <c r="H49" s="79">
        <v>139.93</v>
      </c>
      <c r="I49" s="112">
        <v>177.21</v>
      </c>
      <c r="J49" s="79">
        <v>75.8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3">
        <f>SUM(F49,H49,I49,J49,K49,M49)</f>
        <v>499.15000000000003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136</v>
      </c>
      <c r="D51" s="67" t="s">
        <v>17</v>
      </c>
      <c r="E51" s="79">
        <v>60</v>
      </c>
      <c r="F51" s="80">
        <v>32.9</v>
      </c>
      <c r="G51" s="79">
        <v>2866</v>
      </c>
      <c r="H51" s="79">
        <v>161.07</v>
      </c>
      <c r="I51" s="112">
        <v>216.67</v>
      </c>
      <c r="J51" s="79">
        <v>42.25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3">
        <f>SUM(F51,H51,I51,J51,K51,L51,M51)</f>
        <v>506.94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136</v>
      </c>
      <c r="D53" s="67" t="s">
        <v>17</v>
      </c>
      <c r="E53" s="81">
        <v>0</v>
      </c>
      <c r="F53" s="80">
        <v>0</v>
      </c>
      <c r="G53" s="79">
        <v>953</v>
      </c>
      <c r="H53" s="82">
        <v>83.6</v>
      </c>
      <c r="I53" s="82">
        <v>72.05</v>
      </c>
      <c r="J53" s="81"/>
      <c r="K53" s="82">
        <v>2838.8</v>
      </c>
      <c r="L53" s="81">
        <v>0</v>
      </c>
      <c r="M53" s="81">
        <v>0</v>
      </c>
      <c r="N53" s="81">
        <v>0</v>
      </c>
    </row>
    <row r="54" spans="1:14" x14ac:dyDescent="0.2">
      <c r="C54" s="83" t="s">
        <v>20</v>
      </c>
      <c r="D54" s="116">
        <f>SUM(H53,I53,K53,L53,M53)</f>
        <v>2994.4500000000003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4000.5400000000004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17" t="s">
        <v>47</v>
      </c>
      <c r="C57" s="114" t="s">
        <v>140</v>
      </c>
      <c r="D57" s="67" t="s">
        <v>49</v>
      </c>
      <c r="E57" s="81">
        <v>0</v>
      </c>
      <c r="F57" s="81">
        <v>0</v>
      </c>
      <c r="G57" s="86">
        <v>2</v>
      </c>
      <c r="H57" s="80">
        <v>23.23</v>
      </c>
      <c r="I57" s="79"/>
      <c r="J57" s="79"/>
      <c r="K57" s="79"/>
      <c r="L57" s="79"/>
      <c r="M57" s="79"/>
      <c r="N57" s="79"/>
    </row>
    <row r="58" spans="1:14" x14ac:dyDescent="0.2">
      <c r="A58" s="117"/>
      <c r="B58" s="67">
        <v>-2655800</v>
      </c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140</v>
      </c>
      <c r="D59" s="67" t="s">
        <v>49</v>
      </c>
      <c r="E59" s="81">
        <v>0</v>
      </c>
      <c r="F59" s="81">
        <v>0</v>
      </c>
      <c r="G59" s="86">
        <v>2936</v>
      </c>
      <c r="H59" s="80">
        <v>361.01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140</v>
      </c>
      <c r="D61" s="67" t="s">
        <v>49</v>
      </c>
      <c r="E61" s="81">
        <v>0</v>
      </c>
      <c r="F61" s="81">
        <v>0</v>
      </c>
      <c r="G61" s="86">
        <v>2440</v>
      </c>
      <c r="H61" s="80">
        <v>342.21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140</v>
      </c>
      <c r="D63" s="67" t="s">
        <v>49</v>
      </c>
      <c r="E63" s="81">
        <v>0</v>
      </c>
      <c r="F63" s="81">
        <v>0</v>
      </c>
      <c r="G63" s="86">
        <v>2429</v>
      </c>
      <c r="H63" s="80">
        <v>302.64999999999998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67" t="s">
        <v>8</v>
      </c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140</v>
      </c>
      <c r="D65" s="67" t="s">
        <v>49</v>
      </c>
      <c r="E65" s="81">
        <v>0</v>
      </c>
      <c r="F65" s="81">
        <v>0</v>
      </c>
      <c r="G65" s="86">
        <v>407</v>
      </c>
      <c r="H65" s="80">
        <v>69.86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140</v>
      </c>
      <c r="D67" s="67" t="s">
        <v>49</v>
      </c>
      <c r="E67" s="81">
        <v>0</v>
      </c>
      <c r="F67" s="81">
        <v>0</v>
      </c>
      <c r="G67" s="86">
        <v>7600</v>
      </c>
      <c r="H67" s="80">
        <v>1399.05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140</v>
      </c>
      <c r="D69" s="67" t="s">
        <v>49</v>
      </c>
      <c r="E69" s="81">
        <v>0</v>
      </c>
      <c r="F69" s="81">
        <v>0</v>
      </c>
      <c r="G69" s="86">
        <v>1638</v>
      </c>
      <c r="H69" s="80">
        <v>216.9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67" t="s">
        <v>8</v>
      </c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140</v>
      </c>
      <c r="D71" s="67" t="s">
        <v>49</v>
      </c>
      <c r="E71" s="81">
        <v>0</v>
      </c>
      <c r="F71" s="81">
        <v>0</v>
      </c>
      <c r="G71" s="86">
        <v>0</v>
      </c>
      <c r="H71" s="80">
        <v>23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140</v>
      </c>
      <c r="D73" s="67" t="s">
        <v>49</v>
      </c>
      <c r="E73" s="81">
        <v>0</v>
      </c>
      <c r="F73" s="81">
        <v>0</v>
      </c>
      <c r="G73" s="86">
        <v>135</v>
      </c>
      <c r="H73" s="80">
        <v>38.549999999999997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67" t="s">
        <v>8</v>
      </c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140</v>
      </c>
      <c r="D75" s="67" t="s">
        <v>49</v>
      </c>
      <c r="E75" s="81"/>
      <c r="F75" s="81"/>
      <c r="G75" s="86">
        <v>546</v>
      </c>
      <c r="H75" s="80">
        <v>85.86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2862.32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67" t="s">
        <v>51</v>
      </c>
      <c r="E79" s="79">
        <v>40</v>
      </c>
      <c r="F79" s="80">
        <v>176.09</v>
      </c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A80" s="67" t="s">
        <v>38</v>
      </c>
      <c r="C80" s="114" t="s">
        <v>139</v>
      </c>
      <c r="D80" s="67" t="s">
        <v>51</v>
      </c>
      <c r="E80" s="79">
        <v>6550</v>
      </c>
      <c r="F80" s="80">
        <v>70.38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67" t="s">
        <v>51</v>
      </c>
      <c r="E81" s="79">
        <v>240</v>
      </c>
      <c r="F81" s="80">
        <v>177.14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>
        <v>0</v>
      </c>
      <c r="N82" s="81">
        <v>0</v>
      </c>
    </row>
    <row r="83" spans="1:20" x14ac:dyDescent="0.2">
      <c r="C83" s="87" t="s">
        <v>41</v>
      </c>
      <c r="D83" s="79"/>
      <c r="E83" s="96">
        <f>SUM(F79:F81)</f>
        <v>423.61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136</v>
      </c>
      <c r="D86" s="67" t="s">
        <v>56</v>
      </c>
      <c r="E86" s="79">
        <v>3</v>
      </c>
      <c r="F86" s="80">
        <v>24</v>
      </c>
      <c r="G86" s="79">
        <v>2779</v>
      </c>
      <c r="H86" s="99">
        <v>271.33999999999997</v>
      </c>
      <c r="I86" s="100">
        <v>0</v>
      </c>
      <c r="J86" s="80">
        <v>25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8">
        <f>SUM(F86,H86,J86,K86)</f>
        <v>366.19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136</v>
      </c>
      <c r="D88" s="67" t="s">
        <v>56</v>
      </c>
      <c r="E88" s="79">
        <v>1</v>
      </c>
      <c r="F88" s="80">
        <v>24</v>
      </c>
      <c r="G88" s="79">
        <v>2582</v>
      </c>
      <c r="H88" s="99">
        <v>252.74</v>
      </c>
      <c r="I88" s="100" t="s">
        <v>131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8">
        <f>SUM(F88,H88,J88,K88)</f>
        <v>484.85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136</v>
      </c>
      <c r="D90" s="67" t="s">
        <v>56</v>
      </c>
      <c r="E90" s="81" t="s">
        <v>125</v>
      </c>
      <c r="F90" s="80" t="s">
        <v>125</v>
      </c>
      <c r="G90" s="79">
        <v>45</v>
      </c>
      <c r="H90" s="82">
        <v>13.24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8">
        <f>SUM(H90)</f>
        <v>13.24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864.28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143</v>
      </c>
      <c r="D94" s="67" t="s">
        <v>58</v>
      </c>
      <c r="E94" s="81">
        <v>0</v>
      </c>
      <c r="F94" s="80" t="s">
        <v>8</v>
      </c>
      <c r="G94" s="79">
        <v>1642</v>
      </c>
      <c r="H94" s="102">
        <v>192.32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134</v>
      </c>
    </row>
    <row r="95" spans="1:20" ht="12.6" customHeight="1" x14ac:dyDescent="0.2">
      <c r="A95" s="67" t="s">
        <v>60</v>
      </c>
      <c r="C95" s="114" t="s">
        <v>143</v>
      </c>
      <c r="D95" s="67" t="s">
        <v>58</v>
      </c>
      <c r="E95" s="81">
        <v>0</v>
      </c>
      <c r="F95" s="80"/>
      <c r="G95" s="79">
        <v>2830</v>
      </c>
      <c r="H95" s="103">
        <v>294.43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04" t="s">
        <v>20</v>
      </c>
      <c r="E96" s="81">
        <f>SUM(H94:H95)</f>
        <v>486.75</v>
      </c>
      <c r="F96" s="80" t="s">
        <v>8</v>
      </c>
      <c r="G96" s="79"/>
      <c r="H96" s="105">
        <f>SUM(H94:H95)</f>
        <v>486.75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6" t="s">
        <v>65</v>
      </c>
      <c r="F98" s="107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8" t="s">
        <v>66</v>
      </c>
      <c r="F99" s="109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133</v>
      </c>
      <c r="C100" s="67" t="s">
        <v>142</v>
      </c>
      <c r="D100" s="67" t="s">
        <v>61</v>
      </c>
      <c r="E100" s="93">
        <v>20</v>
      </c>
      <c r="F100" s="119">
        <v>54.32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128</v>
      </c>
      <c r="C101" s="67" t="s">
        <v>135</v>
      </c>
      <c r="D101" s="67" t="s">
        <v>61</v>
      </c>
      <c r="E101" s="79">
        <v>1</v>
      </c>
      <c r="F101" s="120">
        <v>33.35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127</v>
      </c>
      <c r="C102" s="67" t="s">
        <v>135</v>
      </c>
      <c r="D102" s="67" t="s">
        <v>61</v>
      </c>
      <c r="E102" s="79">
        <v>0</v>
      </c>
      <c r="F102" s="120">
        <v>32.61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63</v>
      </c>
      <c r="C103" s="67" t="s">
        <v>141</v>
      </c>
      <c r="D103" s="67" t="s">
        <v>61</v>
      </c>
      <c r="E103" s="79">
        <v>0</v>
      </c>
      <c r="F103" s="120">
        <v>32.61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64</v>
      </c>
      <c r="C104" s="67" t="s">
        <v>141</v>
      </c>
      <c r="D104" s="67" t="s">
        <v>61</v>
      </c>
      <c r="E104" s="79">
        <v>0</v>
      </c>
      <c r="F104" s="120">
        <v>32.61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36</v>
      </c>
      <c r="C105" s="67" t="s">
        <v>141</v>
      </c>
      <c r="D105" s="67" t="s">
        <v>61</v>
      </c>
      <c r="E105" s="79">
        <v>0</v>
      </c>
      <c r="F105" s="120">
        <v>32.61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A106" s="67" t="s">
        <v>124</v>
      </c>
      <c r="C106" s="67" t="s">
        <v>141</v>
      </c>
      <c r="D106" s="67" t="s">
        <v>61</v>
      </c>
      <c r="E106" s="79">
        <v>2</v>
      </c>
      <c r="F106" s="121">
        <v>34.200000000000003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C107" s="67" t="s">
        <v>8</v>
      </c>
      <c r="E107" s="110" t="s">
        <v>20</v>
      </c>
      <c r="F107" s="111">
        <f>SUM(F103:F106)</f>
        <v>132.03</v>
      </c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D115" s="67" t="s">
        <v>8</v>
      </c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aug</vt:lpstr>
      <vt:lpstr>aug!Print_Titles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Kathy Kleiber</cp:lastModifiedBy>
  <cp:lastPrinted>2020-10-15T19:31:51Z</cp:lastPrinted>
  <dcterms:created xsi:type="dcterms:W3CDTF">2012-02-01T15:05:59Z</dcterms:created>
  <dcterms:modified xsi:type="dcterms:W3CDTF">2020-10-15T19:31:55Z</dcterms:modified>
</cp:coreProperties>
</file>